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 Tracker" sheetId="1" state="visible" r:id="rId3"/>
    <sheet name="Payment Tracker" sheetId="2" state="visible" r:id="rId4"/>
    <sheet name="Savings Calculator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<sst xmlns="http://schemas.openxmlformats.org/spreadsheetml/2006/main" count="74" uniqueCount="64">
  <si>
    <t xml:space="preserve">PLAN LOVELY</t>
  </si>
  <si>
    <t xml:space="preserve">Digital Companion</t>
  </si>
  <si>
    <t xml:space="preserve">Wedding Budget Tracker</t>
  </si>
  <si>
    <t xml:space="preserve">Beautifully planned. Thoughtfully executed.</t>
  </si>
  <si>
    <t xml:space="preserve">Blush cells are yours to fill in. White cells calculate automatically — please don't type over them.</t>
  </si>
  <si>
    <t xml:space="preserve">Total Wedding Budget</t>
  </si>
  <si>
    <t xml:space="preserve">Total Spent So Far</t>
  </si>
  <si>
    <t xml:space="preserve">Remaining Budget</t>
  </si>
  <si>
    <t xml:space="preserve">% of Budget Used</t>
  </si>
  <si>
    <t xml:space="preserve">Category</t>
  </si>
  <si>
    <t xml:space="preserve">Estimated Cost</t>
  </si>
  <si>
    <t xml:space="preserve">Actual Cost</t>
  </si>
  <si>
    <t xml:space="preserve">Difference</t>
  </si>
  <si>
    <t xml:space="preserve">Paid?</t>
  </si>
  <si>
    <t xml:space="preserve">Notes</t>
  </si>
  <si>
    <t xml:space="preserve">Venue</t>
  </si>
  <si>
    <t xml:space="preserve">Catering</t>
  </si>
  <si>
    <t xml:space="preserve">Photography</t>
  </si>
  <si>
    <t xml:space="preserve">Videography</t>
  </si>
  <si>
    <t xml:space="preserve">Florals &amp; Decor</t>
  </si>
  <si>
    <t xml:space="preserve">Attire (Dress/Suit)</t>
  </si>
  <si>
    <t xml:space="preserve">Hair &amp; Makeup</t>
  </si>
  <si>
    <t xml:space="preserve">Music / DJ / Band</t>
  </si>
  <si>
    <t xml:space="preserve">Invitations &amp; Stationery</t>
  </si>
  <si>
    <t xml:space="preserve">Wedding Cake</t>
  </si>
  <si>
    <t xml:space="preserve">Transportation</t>
  </si>
  <si>
    <t xml:space="preserve">Rings</t>
  </si>
  <si>
    <t xml:space="preserve">Officiant</t>
  </si>
  <si>
    <t xml:space="preserve">Favors &amp; Gifts</t>
  </si>
  <si>
    <t xml:space="preserve">Rentals (tables, chairs, tent)</t>
  </si>
  <si>
    <t xml:space="preserve">Planner / Coordinator</t>
  </si>
  <si>
    <t xml:space="preserve">Miscellaneous</t>
  </si>
  <si>
    <t xml:space="preserve">TOTAL</t>
  </si>
  <si>
    <t xml:space="preserve">Part of the Plan Lovely Digital Companion Collection — Presented by A Very Lovely Wedding</t>
  </si>
  <si>
    <t xml:space="preserve">Vendor Payment Tracker</t>
  </si>
  <si>
    <t xml:space="preserve">Never miss a deposit or a balance due date again.</t>
  </si>
  <si>
    <t xml:space="preserve">Total Contracted</t>
  </si>
  <si>
    <t xml:space="preserve">Total Paid So Far</t>
  </si>
  <si>
    <t xml:space="preserve">Balance Remaining</t>
  </si>
  <si>
    <t xml:space="preserve">Vendor</t>
  </si>
  <si>
    <t xml:space="preserve">Total Cost</t>
  </si>
  <si>
    <t xml:space="preserve">Deposit Amount</t>
  </si>
  <si>
    <t xml:space="preserve">Deposit Due</t>
  </si>
  <si>
    <t xml:space="preserve">Balance Due Amount</t>
  </si>
  <si>
    <t xml:space="preserve">Balance Due Date</t>
  </si>
  <si>
    <t xml:space="preserve">Deposit Paid?</t>
  </si>
  <si>
    <t xml:space="preserve">Balance Paid?</t>
  </si>
  <si>
    <t xml:space="preserve">Wedding Savings Calculator</t>
  </si>
  <si>
    <t xml:space="preserve">See what it takes, month by month, to reach your goal.</t>
  </si>
  <si>
    <t xml:space="preserve">Wedding Date</t>
  </si>
  <si>
    <t xml:space="preserve">2027-06-12</t>
  </si>
  <si>
    <t xml:space="preserve">Months Until Wedding</t>
  </si>
  <si>
    <t xml:space="preserve">Total Savings Goal</t>
  </si>
  <si>
    <t xml:space="preserve">Still Needed</t>
  </si>
  <si>
    <t xml:space="preserve">Current Savings</t>
  </si>
  <si>
    <t xml:space="preserve">Required Monthly Savings</t>
  </si>
  <si>
    <t xml:space="preserve">What if I save this much per month instead?</t>
  </si>
  <si>
    <t xml:space="preserve">Months to Reach Goal</t>
  </si>
  <si>
    <t xml:space="preserve">per month</t>
  </si>
  <si>
    <t xml:space="preserve">Savings Projection (Using Required Monthly Savings Above)</t>
  </si>
  <si>
    <t xml:space="preserve">Month #</t>
  </si>
  <si>
    <t xml:space="preserve">Date</t>
  </si>
  <si>
    <t xml:space="preserve">Amount Saved This Month</t>
  </si>
  <si>
    <t xml:space="preserve">Cumulative 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</si>
</sst>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"/>
    <numFmt numFmtId="166" formatCode="\$#,##0;&quot;($&quot;#,##0\)"/>
    <numFmt numFmtId="167" formatCode="0.0%"/>
    <numFmt numFmtId="168" formatCode="\$#,##0;&quot;($&quot;#,##0\);&quot;&quot;"/>
    <numFmt numFmtId="169" formatCode="mm/dd/yyyy"/>
    <numFmt numFmtId="170" formatCode="General"/>
    <numFmt numFmtId="171" formatCode="mmm\ yyyy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3C352C"/>
      <name val="Georgia"/>
      <family val="0"/>
      <charset val="1"/>
    </font>
    <font>
      <i val="true"/>
      <sz val="10"/>
      <color rgb="FF8E6E3E"/>
      <name val="Georgia"/>
      <family val="0"/>
      <charset val="1"/>
    </font>
    <font>
      <b val="true"/>
      <sz val="16"/>
      <color rgb="FF3C352C"/>
      <name val="Georgia"/>
      <family val="0"/>
      <charset val="1"/>
    </font>
    <font>
      <i val="true"/>
      <sz val="9"/>
      <color rgb="FF756B5F"/>
      <name val="Georgia"/>
      <family val="0"/>
      <charset val="1"/>
    </font>
    <font>
      <b val="true"/>
      <sz val="11"/>
      <color rgb="FF3C352C"/>
      <name val="Georgia"/>
      <family val="0"/>
      <charset val="1"/>
    </font>
    <font>
      <sz val="11"/>
      <color rgb="FF3C352C"/>
      <name val="Georgia"/>
      <family val="0"/>
      <charset val="1"/>
    </font>
    <font>
      <b val="true"/>
      <sz val="11"/>
      <color rgb="FF8E6E3E"/>
      <name val="Georgia"/>
      <family val="0"/>
      <charset val="1"/>
    </font>
    <font>
      <b val="true"/>
      <sz val="10.5"/>
      <color rgb="FFFFFFFF"/>
      <name val="Georgia"/>
      <family val="0"/>
      <charset val="1"/>
    </font>
    <font>
      <sz val="10"/>
      <color rgb="FF3C352C"/>
      <name val="Georgia"/>
      <family val="0"/>
      <charset val="1"/>
    </font>
    <font>
      <sz val="10"/>
      <color rgb="FF756B5F"/>
      <name val="Georgia"/>
      <family val="0"/>
      <charset val="1"/>
    </font>
    <font>
      <i val="true"/>
      <sz val="8.5"/>
      <color rgb="FF756B5F"/>
      <name val="Georgia"/>
      <family val="0"/>
      <charset val="1"/>
    </font>
    <font>
      <b val="true"/>
      <sz val="9.5"/>
      <color rgb="FFFFFFFF"/>
      <name val="Georgia"/>
      <family val="0"/>
      <charset val="1"/>
    </font>
    <font>
      <i val="true"/>
      <sz val="10"/>
      <color rgb="FF756B5F"/>
      <name val="Georgia"/>
      <family val="0"/>
      <charset val="1"/>
    </font>
    <font>
      <i val="true"/>
      <sz val="11"/>
      <color rgb="FF8E6E3E"/>
      <name val="Georgia"/>
      <family val="0"/>
      <charset val="1"/>
    </font>
    <font>
      <b val="true"/>
      <sz val="10"/>
      <color rgb="FFFFFFFF"/>
      <name val="Georgia"/>
      <family val="0"/>
      <charset val="1"/>
    </font>
    <font>
      <b val="true"/>
      <sz val="10"/>
      <color rgb="FF8E6E3E"/>
      <name val="Georg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4E5DF"/>
        <bgColor rgb="FFFFFFFF"/>
      </patternFill>
    </fill>
    <fill>
      <patternFill patternType="solid">
        <fgColor rgb="FFFFFFFF"/>
        <bgColor rgb="FFF4E5DF"/>
      </patternFill>
    </fill>
    <fill>
      <patternFill patternType="solid">
        <fgColor rgb="FF8E6E3E"/>
        <bgColor rgb="FF756B5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BC8A"/>
      </left>
      <right style="thin">
        <color rgb="FFD8BC8A"/>
      </right>
      <top style="thin">
        <color rgb="FFD8BC8A"/>
      </top>
      <bottom style="thin">
        <color rgb="FFD8BC8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E6E3E"/>
      <rgbColor rgb="FF800080"/>
      <rgbColor rgb="FF008080"/>
      <rgbColor rgb="FFD8BC8A"/>
      <rgbColor rgb="FF756B5F"/>
      <rgbColor rgb="FF9999FF"/>
      <rgbColor rgb="FF993366"/>
      <rgbColor rgb="FFF4E5D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52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E6E3E"/>
    <pageSetUpPr fitToPage="false"/>
  </sheetPr>
  <dimension ref="A1:F4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3" min="2" style="0" width="15"/>
    <col collapsed="false" customWidth="true" hidden="false" outlineLevel="0" max="5" min="4" style="0" width="13"/>
    <col collapsed="false" customWidth="true" hidden="false" outlineLevel="0" max="6" min="6" style="0" width="24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4" customFormat="false" ht="24" hidden="false" customHeight="true" outlineLevel="0" collapsed="false">
      <c r="A4" s="3" t="s">
        <v>2</v>
      </c>
      <c r="B4" s="3"/>
      <c r="C4" s="3"/>
      <c r="D4" s="3"/>
      <c r="E4" s="3"/>
      <c r="F4" s="3"/>
    </row>
    <row r="5" customFormat="false" ht="15" hidden="false" customHeight="false" outlineLevel="0" collapsed="false">
      <c r="A5" s="2" t="s">
        <v>3</v>
      </c>
      <c r="B5" s="2"/>
      <c r="C5" s="2"/>
      <c r="D5" s="2"/>
      <c r="E5" s="2"/>
      <c r="F5" s="2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</row>
    <row r="9" customFormat="false" ht="15" hidden="false" customHeight="false" outlineLevel="0" collapsed="false">
      <c r="A9" s="5" t="s">
        <v>5</v>
      </c>
      <c r="B9" s="6" t="n">
        <v>25000</v>
      </c>
      <c r="D9" s="5" t="s">
        <v>6</v>
      </c>
      <c r="E9" s="7" t="n">
        <f aca="false">SUM(D14:D40)</f>
        <v>0</v>
      </c>
    </row>
    <row r="10" customFormat="false" ht="15" hidden="false" customHeight="false" outlineLevel="0" collapsed="false">
      <c r="A10" s="5" t="s">
        <v>7</v>
      </c>
      <c r="B10" s="8" t="n">
        <f aca="false">B9-E9</f>
        <v>25000</v>
      </c>
      <c r="D10" s="5" t="s">
        <v>8</v>
      </c>
      <c r="E10" s="9" t="n">
        <f aca="false">IF(B9=0,0,E9/B9)</f>
        <v>0</v>
      </c>
    </row>
    <row r="13" customFormat="false" ht="25.35" hidden="false" customHeight="false" outlineLevel="0" collapsed="false">
      <c r="A13" s="10" t="s">
        <v>9</v>
      </c>
      <c r="B13" s="10" t="s">
        <v>10</v>
      </c>
      <c r="C13" s="10" t="s">
        <v>11</v>
      </c>
      <c r="D13" s="10" t="s">
        <v>12</v>
      </c>
      <c r="E13" s="10" t="s">
        <v>13</v>
      </c>
      <c r="F13" s="10" t="s">
        <v>14</v>
      </c>
    </row>
    <row r="14" customFormat="false" ht="15" hidden="false" customHeight="false" outlineLevel="0" collapsed="false">
      <c r="A14" s="11" t="s">
        <v>15</v>
      </c>
      <c r="B14" s="12"/>
      <c r="C14" s="12"/>
      <c r="D14" s="13" t="str">
        <f aca="false">IF(B14=0,"",C14-B14)</f>
        <v/>
      </c>
      <c r="E14" s="14"/>
      <c r="F14" s="15"/>
    </row>
    <row r="15" customFormat="false" ht="15" hidden="false" customHeight="false" outlineLevel="0" collapsed="false">
      <c r="A15" s="11" t="s">
        <v>16</v>
      </c>
      <c r="B15" s="12"/>
      <c r="C15" s="12"/>
      <c r="D15" s="13" t="str">
        <f aca="false">IF(B15=0,"",C15-B15)</f>
        <v/>
      </c>
      <c r="E15" s="14"/>
      <c r="F15" s="15"/>
    </row>
    <row r="16" customFormat="false" ht="15" hidden="false" customHeight="false" outlineLevel="0" collapsed="false">
      <c r="A16" s="11" t="s">
        <v>17</v>
      </c>
      <c r="B16" s="12"/>
      <c r="C16" s="12"/>
      <c r="D16" s="13" t="str">
        <f aca="false">IF(B16=0,"",C16-B16)</f>
        <v/>
      </c>
      <c r="E16" s="14"/>
      <c r="F16" s="15"/>
    </row>
    <row r="17" customFormat="false" ht="15" hidden="false" customHeight="false" outlineLevel="0" collapsed="false">
      <c r="A17" s="11" t="s">
        <v>18</v>
      </c>
      <c r="B17" s="12"/>
      <c r="C17" s="12"/>
      <c r="D17" s="13" t="str">
        <f aca="false">IF(B17=0,"",C17-B17)</f>
        <v/>
      </c>
      <c r="E17" s="14"/>
      <c r="F17" s="15"/>
    </row>
    <row r="18" customFormat="false" ht="15" hidden="false" customHeight="false" outlineLevel="0" collapsed="false">
      <c r="A18" s="11" t="s">
        <v>19</v>
      </c>
      <c r="B18" s="12"/>
      <c r="C18" s="12"/>
      <c r="D18" s="13" t="str">
        <f aca="false">IF(B18=0,"",C18-B18)</f>
        <v/>
      </c>
      <c r="E18" s="14"/>
      <c r="F18" s="15"/>
    </row>
    <row r="19" customFormat="false" ht="15" hidden="false" customHeight="false" outlineLevel="0" collapsed="false">
      <c r="A19" s="11" t="s">
        <v>20</v>
      </c>
      <c r="B19" s="12"/>
      <c r="C19" s="12"/>
      <c r="D19" s="13" t="str">
        <f aca="false">IF(B19=0,"",C19-B19)</f>
        <v/>
      </c>
      <c r="E19" s="14"/>
      <c r="F19" s="15"/>
    </row>
    <row r="20" customFormat="false" ht="15" hidden="false" customHeight="false" outlineLevel="0" collapsed="false">
      <c r="A20" s="11" t="s">
        <v>21</v>
      </c>
      <c r="B20" s="12"/>
      <c r="C20" s="12"/>
      <c r="D20" s="13" t="str">
        <f aca="false">IF(B20=0,"",C20-B20)</f>
        <v/>
      </c>
      <c r="E20" s="14"/>
      <c r="F20" s="15"/>
    </row>
    <row r="21" customFormat="false" ht="15" hidden="false" customHeight="false" outlineLevel="0" collapsed="false">
      <c r="A21" s="11" t="s">
        <v>22</v>
      </c>
      <c r="B21" s="12"/>
      <c r="C21" s="12"/>
      <c r="D21" s="13" t="str">
        <f aca="false">IF(B21=0,"",C21-B21)</f>
        <v/>
      </c>
      <c r="E21" s="14"/>
      <c r="F21" s="15"/>
    </row>
    <row r="22" customFormat="false" ht="15" hidden="false" customHeight="false" outlineLevel="0" collapsed="false">
      <c r="A22" s="11" t="s">
        <v>23</v>
      </c>
      <c r="B22" s="12"/>
      <c r="C22" s="12"/>
      <c r="D22" s="13" t="str">
        <f aca="false">IF(B22=0,"",C22-B22)</f>
        <v/>
      </c>
      <c r="E22" s="14"/>
      <c r="F22" s="15"/>
    </row>
    <row r="23" customFormat="false" ht="15" hidden="false" customHeight="false" outlineLevel="0" collapsed="false">
      <c r="A23" s="11" t="s">
        <v>24</v>
      </c>
      <c r="B23" s="12"/>
      <c r="C23" s="12"/>
      <c r="D23" s="13" t="str">
        <f aca="false">IF(B23=0,"",C23-B23)</f>
        <v/>
      </c>
      <c r="E23" s="14"/>
      <c r="F23" s="15"/>
    </row>
    <row r="24" customFormat="false" ht="15" hidden="false" customHeight="false" outlineLevel="0" collapsed="false">
      <c r="A24" s="11" t="s">
        <v>25</v>
      </c>
      <c r="B24" s="12"/>
      <c r="C24" s="12"/>
      <c r="D24" s="13" t="str">
        <f aca="false">IF(B24=0,"",C24-B24)</f>
        <v/>
      </c>
      <c r="E24" s="14"/>
      <c r="F24" s="15"/>
    </row>
    <row r="25" customFormat="false" ht="15" hidden="false" customHeight="false" outlineLevel="0" collapsed="false">
      <c r="A25" s="11" t="s">
        <v>26</v>
      </c>
      <c r="B25" s="12"/>
      <c r="C25" s="12"/>
      <c r="D25" s="13" t="str">
        <f aca="false">IF(B25=0,"",C25-B25)</f>
        <v/>
      </c>
      <c r="E25" s="14"/>
      <c r="F25" s="15"/>
    </row>
    <row r="26" customFormat="false" ht="15" hidden="false" customHeight="false" outlineLevel="0" collapsed="false">
      <c r="A26" s="11" t="s">
        <v>27</v>
      </c>
      <c r="B26" s="12"/>
      <c r="C26" s="12"/>
      <c r="D26" s="13" t="str">
        <f aca="false">IF(B26=0,"",C26-B26)</f>
        <v/>
      </c>
      <c r="E26" s="14"/>
      <c r="F26" s="15"/>
    </row>
    <row r="27" customFormat="false" ht="15" hidden="false" customHeight="false" outlineLevel="0" collapsed="false">
      <c r="A27" s="11" t="s">
        <v>28</v>
      </c>
      <c r="B27" s="12"/>
      <c r="C27" s="12"/>
      <c r="D27" s="13" t="str">
        <f aca="false">IF(B27=0,"",C27-B27)</f>
        <v/>
      </c>
      <c r="E27" s="14"/>
      <c r="F27" s="15"/>
    </row>
    <row r="28" customFormat="false" ht="15" hidden="false" customHeight="false" outlineLevel="0" collapsed="false">
      <c r="A28" s="11" t="s">
        <v>29</v>
      </c>
      <c r="B28" s="12"/>
      <c r="C28" s="12"/>
      <c r="D28" s="13" t="str">
        <f aca="false">IF(B28=0,"",C28-B28)</f>
        <v/>
      </c>
      <c r="E28" s="14"/>
      <c r="F28" s="15"/>
    </row>
    <row r="29" customFormat="false" ht="15" hidden="false" customHeight="false" outlineLevel="0" collapsed="false">
      <c r="A29" s="11" t="s">
        <v>30</v>
      </c>
      <c r="B29" s="12"/>
      <c r="C29" s="12"/>
      <c r="D29" s="13" t="str">
        <f aca="false">IF(B29=0,"",C29-B29)</f>
        <v/>
      </c>
      <c r="E29" s="14"/>
      <c r="F29" s="15"/>
    </row>
    <row r="30" customFormat="false" ht="15" hidden="false" customHeight="false" outlineLevel="0" collapsed="false">
      <c r="A30" s="11" t="s">
        <v>31</v>
      </c>
      <c r="B30" s="12"/>
      <c r="C30" s="12"/>
      <c r="D30" s="13" t="str">
        <f aca="false">IF(B30=0,"",C30-B30)</f>
        <v/>
      </c>
      <c r="E30" s="14"/>
      <c r="F30" s="15"/>
    </row>
    <row r="31" customFormat="false" ht="15" hidden="false" customHeight="false" outlineLevel="0" collapsed="false">
      <c r="A31" s="11"/>
      <c r="B31" s="15"/>
      <c r="C31" s="15"/>
      <c r="D31" s="16" t="str">
        <f aca="false">IF(B31=0,"",C31-B31)</f>
        <v/>
      </c>
      <c r="E31" s="15"/>
      <c r="F31" s="15"/>
    </row>
    <row r="32" customFormat="false" ht="15" hidden="false" customHeight="false" outlineLevel="0" collapsed="false">
      <c r="A32" s="11"/>
      <c r="B32" s="15"/>
      <c r="C32" s="15"/>
      <c r="D32" s="16" t="str">
        <f aca="false">IF(B32=0,"",C32-B32)</f>
        <v/>
      </c>
      <c r="E32" s="15"/>
      <c r="F32" s="15"/>
    </row>
    <row r="33" customFormat="false" ht="15" hidden="false" customHeight="false" outlineLevel="0" collapsed="false">
      <c r="A33" s="11"/>
      <c r="B33" s="15"/>
      <c r="C33" s="15"/>
      <c r="D33" s="16" t="str">
        <f aca="false">IF(B33=0,"",C33-B33)</f>
        <v/>
      </c>
      <c r="E33" s="15"/>
      <c r="F33" s="15"/>
    </row>
    <row r="34" customFormat="false" ht="15" hidden="false" customHeight="false" outlineLevel="0" collapsed="false">
      <c r="A34" s="11"/>
      <c r="B34" s="15"/>
      <c r="C34" s="15"/>
      <c r="D34" s="16" t="str">
        <f aca="false">IF(B34=0,"",C34-B34)</f>
        <v/>
      </c>
      <c r="E34" s="15"/>
      <c r="F34" s="15"/>
    </row>
    <row r="35" customFormat="false" ht="15" hidden="false" customHeight="false" outlineLevel="0" collapsed="false">
      <c r="A35" s="11"/>
      <c r="B35" s="15"/>
      <c r="C35" s="15"/>
      <c r="D35" s="16" t="str">
        <f aca="false">IF(B35=0,"",C35-B35)</f>
        <v/>
      </c>
      <c r="E35" s="15"/>
      <c r="F35" s="15"/>
    </row>
    <row r="36" customFormat="false" ht="15" hidden="false" customHeight="false" outlineLevel="0" collapsed="false">
      <c r="A36" s="11"/>
      <c r="B36" s="15"/>
      <c r="C36" s="15"/>
      <c r="D36" s="16" t="str">
        <f aca="false">IF(B36=0,"",C36-B36)</f>
        <v/>
      </c>
      <c r="E36" s="15"/>
      <c r="F36" s="15"/>
    </row>
    <row r="37" customFormat="false" ht="15" hidden="false" customHeight="false" outlineLevel="0" collapsed="false">
      <c r="A37" s="11"/>
      <c r="B37" s="15"/>
      <c r="C37" s="15"/>
      <c r="D37" s="16" t="str">
        <f aca="false">IF(B37=0,"",C37-B37)</f>
        <v/>
      </c>
      <c r="E37" s="15"/>
      <c r="F37" s="15"/>
    </row>
    <row r="38" customFormat="false" ht="15" hidden="false" customHeight="false" outlineLevel="0" collapsed="false">
      <c r="A38" s="11"/>
      <c r="B38" s="15"/>
      <c r="C38" s="15"/>
      <c r="D38" s="16" t="str">
        <f aca="false">IF(B38=0,"",C38-B38)</f>
        <v/>
      </c>
      <c r="E38" s="15"/>
      <c r="F38" s="15"/>
    </row>
    <row r="39" customFormat="false" ht="15" hidden="false" customHeight="false" outlineLevel="0" collapsed="false">
      <c r="A39" s="11"/>
      <c r="B39" s="15"/>
      <c r="C39" s="15"/>
      <c r="D39" s="16" t="str">
        <f aca="false">IF(B39=0,"",C39-B39)</f>
        <v/>
      </c>
      <c r="E39" s="15"/>
      <c r="F39" s="15"/>
    </row>
    <row r="40" customFormat="false" ht="15" hidden="false" customHeight="false" outlineLevel="0" collapsed="false">
      <c r="A40" s="11"/>
      <c r="B40" s="15"/>
      <c r="C40" s="15"/>
      <c r="D40" s="16" t="str">
        <f aca="false">IF(B40=0,"",C40-B40)</f>
        <v/>
      </c>
      <c r="E40" s="15"/>
      <c r="F40" s="15"/>
    </row>
    <row r="41" customFormat="false" ht="15" hidden="false" customHeight="false" outlineLevel="0" collapsed="false">
      <c r="A41" s="17" t="s">
        <v>32</v>
      </c>
      <c r="B41" s="18" t="n">
        <f aca="false">SUM(B14:B40)</f>
        <v>0</v>
      </c>
      <c r="C41" s="18" t="n">
        <f aca="false">SUM(C14:C40)</f>
        <v>0</v>
      </c>
      <c r="D41" s="18" t="n">
        <f aca="false">C41-B41</f>
        <v>0</v>
      </c>
      <c r="E41" s="19"/>
      <c r="F41" s="19"/>
    </row>
    <row r="43" customFormat="false" ht="15" hidden="false" customHeight="false" outlineLevel="0" collapsed="false">
      <c r="A43" s="20" t="s">
        <v>33</v>
      </c>
      <c r="B43" s="20"/>
      <c r="C43" s="20"/>
      <c r="D43" s="20"/>
      <c r="E43" s="20"/>
      <c r="F43" s="20"/>
    </row>
  </sheetData>
  <mergeCells count="6">
    <mergeCell ref="A1:F1"/>
    <mergeCell ref="A2:F2"/>
    <mergeCell ref="A4:F4"/>
    <mergeCell ref="A5:F5"/>
    <mergeCell ref="A7:F7"/>
    <mergeCell ref="A43:F43"/>
  </mergeCells>
  <dataValidations count="1">
    <dataValidation allowBlank="true" errorStyle="stop" operator="between" showDropDown="false" showErrorMessage="false" showInputMessage="false" sqref="E14:E40" type="list">
      <formula1>"Yes,No,Deposit Only"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E6E3E"/>
    <pageSetUpPr fitToPage="false"/>
  </sheetPr>
  <dimension ref="A1:I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6"/>
    <col collapsed="false" customWidth="true" hidden="false" outlineLevel="0" max="3" min="3" style="0" width="12"/>
    <col collapsed="false" customWidth="true" hidden="false" outlineLevel="0" max="4" min="4" style="0" width="14"/>
    <col collapsed="false" customWidth="true" hidden="false" outlineLevel="0" max="5" min="5" style="0" width="12"/>
    <col collapsed="false" customWidth="true" hidden="false" outlineLevel="0" max="6" min="6" style="0" width="14"/>
    <col collapsed="false" customWidth="true" hidden="false" outlineLevel="0" max="7" min="7" style="0" width="12"/>
    <col collapsed="false" customWidth="true" hidden="false" outlineLevel="0" max="8" min="8" style="0" width="13"/>
    <col collapsed="false" customWidth="true" hidden="false" outlineLevel="0" max="9" min="9" style="0" width="11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4" customFormat="false" ht="24" hidden="false" customHeight="true" outlineLevel="0" collapsed="false">
      <c r="A4" s="3" t="s">
        <v>34</v>
      </c>
      <c r="B4" s="3"/>
      <c r="C4" s="3"/>
      <c r="D4" s="3"/>
      <c r="E4" s="3"/>
      <c r="F4" s="3"/>
      <c r="G4" s="3"/>
      <c r="H4" s="3"/>
      <c r="I4" s="3"/>
    </row>
    <row r="5" customFormat="false" ht="15" hidden="false" customHeight="false" outlineLevel="0" collapsed="false">
      <c r="A5" s="2" t="s">
        <v>35</v>
      </c>
      <c r="B5" s="2"/>
      <c r="C5" s="2"/>
      <c r="D5" s="2"/>
      <c r="E5" s="2"/>
      <c r="F5" s="2"/>
      <c r="G5" s="2"/>
      <c r="H5" s="2"/>
      <c r="I5" s="2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</row>
    <row r="9" customFormat="false" ht="15" hidden="false" customHeight="false" outlineLevel="0" collapsed="false">
      <c r="A9" s="5" t="s">
        <v>36</v>
      </c>
      <c r="B9" s="7" t="n">
        <f aca="false">SUM(C14:C33)</f>
        <v>0</v>
      </c>
      <c r="D9" s="5" t="s">
        <v>37</v>
      </c>
      <c r="E9" s="7" t="n">
        <f aca="false">SUMIF(H14:H33,"Yes",D14:D33)+SUMIF(I14:I33,"Yes",F14:F33)</f>
        <v>0</v>
      </c>
      <c r="G9" s="5" t="s">
        <v>38</v>
      </c>
      <c r="H9" s="8" t="n">
        <f aca="false">B9-E9</f>
        <v>0</v>
      </c>
    </row>
    <row r="13" customFormat="false" ht="23.85" hidden="false" customHeight="false" outlineLevel="0" collapsed="false">
      <c r="A13" s="21" t="s">
        <v>39</v>
      </c>
      <c r="B13" s="21" t="s">
        <v>9</v>
      </c>
      <c r="C13" s="21" t="s">
        <v>40</v>
      </c>
      <c r="D13" s="21" t="s">
        <v>41</v>
      </c>
      <c r="E13" s="21" t="s">
        <v>42</v>
      </c>
      <c r="F13" s="21" t="s">
        <v>43</v>
      </c>
      <c r="G13" s="21" t="s">
        <v>44</v>
      </c>
      <c r="H13" s="21" t="s">
        <v>45</v>
      </c>
      <c r="I13" s="21" t="s">
        <v>46</v>
      </c>
    </row>
    <row r="14" customFormat="false" ht="15" hidden="false" customHeight="false" outlineLevel="0" collapsed="false">
      <c r="A14" s="15"/>
      <c r="B14" s="15"/>
      <c r="C14" s="12"/>
      <c r="D14" s="12"/>
      <c r="E14" s="22"/>
      <c r="F14" s="13" t="str">
        <f aca="false">IF(C14=0,"",C14-D14)</f>
        <v/>
      </c>
      <c r="G14" s="22"/>
      <c r="H14" s="14"/>
      <c r="I14" s="14"/>
    </row>
    <row r="15" customFormat="false" ht="15" hidden="false" customHeight="false" outlineLevel="0" collapsed="false">
      <c r="A15" s="15"/>
      <c r="B15" s="15"/>
      <c r="C15" s="12"/>
      <c r="D15" s="12"/>
      <c r="E15" s="22"/>
      <c r="F15" s="13" t="str">
        <f aca="false">IF(C15=0,"",C15-D15)</f>
        <v/>
      </c>
      <c r="G15" s="22"/>
      <c r="H15" s="14"/>
      <c r="I15" s="14"/>
    </row>
    <row r="16" customFormat="false" ht="15" hidden="false" customHeight="false" outlineLevel="0" collapsed="false">
      <c r="A16" s="15"/>
      <c r="B16" s="15"/>
      <c r="C16" s="12"/>
      <c r="D16" s="12"/>
      <c r="E16" s="22"/>
      <c r="F16" s="13" t="str">
        <f aca="false">IF(C16=0,"",C16-D16)</f>
        <v/>
      </c>
      <c r="G16" s="22"/>
      <c r="H16" s="14"/>
      <c r="I16" s="14"/>
    </row>
    <row r="17" customFormat="false" ht="15" hidden="false" customHeight="false" outlineLevel="0" collapsed="false">
      <c r="A17" s="15"/>
      <c r="B17" s="15"/>
      <c r="C17" s="12"/>
      <c r="D17" s="12"/>
      <c r="E17" s="22"/>
      <c r="F17" s="13" t="str">
        <f aca="false">IF(C17=0,"",C17-D17)</f>
        <v/>
      </c>
      <c r="G17" s="22"/>
      <c r="H17" s="14"/>
      <c r="I17" s="14"/>
    </row>
    <row r="18" customFormat="false" ht="15" hidden="false" customHeight="false" outlineLevel="0" collapsed="false">
      <c r="A18" s="15"/>
      <c r="B18" s="15"/>
      <c r="C18" s="12"/>
      <c r="D18" s="12"/>
      <c r="E18" s="22"/>
      <c r="F18" s="13" t="str">
        <f aca="false">IF(C18=0,"",C18-D18)</f>
        <v/>
      </c>
      <c r="G18" s="22"/>
      <c r="H18" s="14"/>
      <c r="I18" s="14"/>
    </row>
    <row r="19" customFormat="false" ht="15" hidden="false" customHeight="false" outlineLevel="0" collapsed="false">
      <c r="A19" s="15"/>
      <c r="B19" s="15"/>
      <c r="C19" s="12"/>
      <c r="D19" s="12"/>
      <c r="E19" s="22"/>
      <c r="F19" s="13" t="str">
        <f aca="false">IF(C19=0,"",C19-D19)</f>
        <v/>
      </c>
      <c r="G19" s="22"/>
      <c r="H19" s="14"/>
      <c r="I19" s="14"/>
    </row>
    <row r="20" customFormat="false" ht="15" hidden="false" customHeight="false" outlineLevel="0" collapsed="false">
      <c r="A20" s="15"/>
      <c r="B20" s="15"/>
      <c r="C20" s="12"/>
      <c r="D20" s="12"/>
      <c r="E20" s="22"/>
      <c r="F20" s="13" t="str">
        <f aca="false">IF(C20=0,"",C20-D20)</f>
        <v/>
      </c>
      <c r="G20" s="22"/>
      <c r="H20" s="14"/>
      <c r="I20" s="14"/>
    </row>
    <row r="21" customFormat="false" ht="15" hidden="false" customHeight="false" outlineLevel="0" collapsed="false">
      <c r="A21" s="15"/>
      <c r="B21" s="15"/>
      <c r="C21" s="12"/>
      <c r="D21" s="12"/>
      <c r="E21" s="22"/>
      <c r="F21" s="13" t="str">
        <f aca="false">IF(C21=0,"",C21-D21)</f>
        <v/>
      </c>
      <c r="G21" s="22"/>
      <c r="H21" s="14"/>
      <c r="I21" s="14"/>
    </row>
    <row r="22" customFormat="false" ht="15" hidden="false" customHeight="false" outlineLevel="0" collapsed="false">
      <c r="A22" s="15"/>
      <c r="B22" s="15"/>
      <c r="C22" s="12"/>
      <c r="D22" s="12"/>
      <c r="E22" s="22"/>
      <c r="F22" s="13" t="str">
        <f aca="false">IF(C22=0,"",C22-D22)</f>
        <v/>
      </c>
      <c r="G22" s="22"/>
      <c r="H22" s="14"/>
      <c r="I22" s="14"/>
    </row>
    <row r="23" customFormat="false" ht="15" hidden="false" customHeight="false" outlineLevel="0" collapsed="false">
      <c r="A23" s="15"/>
      <c r="B23" s="15"/>
      <c r="C23" s="12"/>
      <c r="D23" s="12"/>
      <c r="E23" s="22"/>
      <c r="F23" s="13" t="str">
        <f aca="false">IF(C23=0,"",C23-D23)</f>
        <v/>
      </c>
      <c r="G23" s="22"/>
      <c r="H23" s="14"/>
      <c r="I23" s="14"/>
    </row>
    <row r="24" customFormat="false" ht="15" hidden="false" customHeight="false" outlineLevel="0" collapsed="false">
      <c r="A24" s="15"/>
      <c r="B24" s="15"/>
      <c r="C24" s="12"/>
      <c r="D24" s="12"/>
      <c r="E24" s="22"/>
      <c r="F24" s="13" t="str">
        <f aca="false">IF(C24=0,"",C24-D24)</f>
        <v/>
      </c>
      <c r="G24" s="22"/>
      <c r="H24" s="14"/>
      <c r="I24" s="14"/>
    </row>
    <row r="25" customFormat="false" ht="15" hidden="false" customHeight="false" outlineLevel="0" collapsed="false">
      <c r="A25" s="15"/>
      <c r="B25" s="15"/>
      <c r="C25" s="12"/>
      <c r="D25" s="12"/>
      <c r="E25" s="22"/>
      <c r="F25" s="13" t="str">
        <f aca="false">IF(C25=0,"",C25-D25)</f>
        <v/>
      </c>
      <c r="G25" s="22"/>
      <c r="H25" s="14"/>
      <c r="I25" s="14"/>
    </row>
    <row r="26" customFormat="false" ht="15" hidden="false" customHeight="false" outlineLevel="0" collapsed="false">
      <c r="A26" s="15"/>
      <c r="B26" s="15"/>
      <c r="C26" s="12"/>
      <c r="D26" s="12"/>
      <c r="E26" s="22"/>
      <c r="F26" s="13" t="str">
        <f aca="false">IF(C26=0,"",C26-D26)</f>
        <v/>
      </c>
      <c r="G26" s="22"/>
      <c r="H26" s="14"/>
      <c r="I26" s="14"/>
    </row>
    <row r="27" customFormat="false" ht="15" hidden="false" customHeight="false" outlineLevel="0" collapsed="false">
      <c r="A27" s="15"/>
      <c r="B27" s="15"/>
      <c r="C27" s="12"/>
      <c r="D27" s="12"/>
      <c r="E27" s="22"/>
      <c r="F27" s="13" t="str">
        <f aca="false">IF(C27=0,"",C27-D27)</f>
        <v/>
      </c>
      <c r="G27" s="22"/>
      <c r="H27" s="14"/>
      <c r="I27" s="14"/>
    </row>
    <row r="28" customFormat="false" ht="15" hidden="false" customHeight="false" outlineLevel="0" collapsed="false">
      <c r="A28" s="15"/>
      <c r="B28" s="15"/>
      <c r="C28" s="12"/>
      <c r="D28" s="12"/>
      <c r="E28" s="22"/>
      <c r="F28" s="13" t="str">
        <f aca="false">IF(C28=0,"",C28-D28)</f>
        <v/>
      </c>
      <c r="G28" s="22"/>
      <c r="H28" s="14"/>
      <c r="I28" s="14"/>
    </row>
    <row r="29" customFormat="false" ht="15" hidden="false" customHeight="false" outlineLevel="0" collapsed="false">
      <c r="A29" s="15"/>
      <c r="B29" s="15"/>
      <c r="C29" s="12"/>
      <c r="D29" s="12"/>
      <c r="E29" s="22"/>
      <c r="F29" s="13" t="str">
        <f aca="false">IF(C29=0,"",C29-D29)</f>
        <v/>
      </c>
      <c r="G29" s="22"/>
      <c r="H29" s="14"/>
      <c r="I29" s="14"/>
    </row>
    <row r="30" customFormat="false" ht="15" hidden="false" customHeight="false" outlineLevel="0" collapsed="false">
      <c r="A30" s="15"/>
      <c r="B30" s="15"/>
      <c r="C30" s="12"/>
      <c r="D30" s="12"/>
      <c r="E30" s="22"/>
      <c r="F30" s="13" t="str">
        <f aca="false">IF(C30=0,"",C30-D30)</f>
        <v/>
      </c>
      <c r="G30" s="22"/>
      <c r="H30" s="14"/>
      <c r="I30" s="14"/>
    </row>
    <row r="31" customFormat="false" ht="15" hidden="false" customHeight="false" outlineLevel="0" collapsed="false">
      <c r="A31" s="15"/>
      <c r="B31" s="15"/>
      <c r="C31" s="12"/>
      <c r="D31" s="12"/>
      <c r="E31" s="22"/>
      <c r="F31" s="13" t="str">
        <f aca="false">IF(C31=0,"",C31-D31)</f>
        <v/>
      </c>
      <c r="G31" s="22"/>
      <c r="H31" s="14"/>
      <c r="I31" s="14"/>
    </row>
    <row r="32" customFormat="false" ht="15" hidden="false" customHeight="false" outlineLevel="0" collapsed="false">
      <c r="A32" s="15"/>
      <c r="B32" s="15"/>
      <c r="C32" s="12"/>
      <c r="D32" s="12"/>
      <c r="E32" s="22"/>
      <c r="F32" s="13" t="str">
        <f aca="false">IF(C32=0,"",C32-D32)</f>
        <v/>
      </c>
      <c r="G32" s="22"/>
      <c r="H32" s="14"/>
      <c r="I32" s="14"/>
    </row>
    <row r="33" customFormat="false" ht="15" hidden="false" customHeight="false" outlineLevel="0" collapsed="false">
      <c r="A33" s="15"/>
      <c r="B33" s="15"/>
      <c r="C33" s="12"/>
      <c r="D33" s="12"/>
      <c r="E33" s="22"/>
      <c r="F33" s="13" t="str">
        <f aca="false">IF(C33=0,"",C33-D33)</f>
        <v/>
      </c>
      <c r="G33" s="22"/>
      <c r="H33" s="14"/>
      <c r="I33" s="14"/>
    </row>
    <row r="34" customFormat="false" ht="15" hidden="false" customHeight="false" outlineLevel="0" collapsed="false">
      <c r="A34" s="17" t="s">
        <v>32</v>
      </c>
      <c r="B34" s="19"/>
      <c r="C34" s="23" t="n">
        <f aca="false">SUM(C14:C33)</f>
        <v>0</v>
      </c>
      <c r="D34" s="23" t="n">
        <f aca="false">SUM(D14:D33)</f>
        <v>0</v>
      </c>
      <c r="E34" s="19"/>
      <c r="F34" s="23" t="n">
        <f aca="false">SUM(F14:F33)</f>
        <v>0</v>
      </c>
      <c r="G34" s="19"/>
      <c r="H34" s="19"/>
      <c r="I34" s="19"/>
    </row>
    <row r="36" customFormat="false" ht="15" hidden="false" customHeight="false" outlineLevel="0" collapsed="false">
      <c r="A36" s="20" t="s">
        <v>33</v>
      </c>
      <c r="B36" s="20"/>
      <c r="C36" s="20"/>
      <c r="D36" s="20"/>
      <c r="E36" s="20"/>
      <c r="F36" s="20"/>
      <c r="G36" s="20"/>
      <c r="H36" s="20"/>
      <c r="I36" s="20"/>
    </row>
  </sheetData>
  <mergeCells count="6">
    <mergeCell ref="A1:I1"/>
    <mergeCell ref="A2:I2"/>
    <mergeCell ref="A4:I4"/>
    <mergeCell ref="A5:I5"/>
    <mergeCell ref="A7:I7"/>
    <mergeCell ref="A36:I36"/>
  </mergeCells>
  <dataValidations count="1">
    <dataValidation allowBlank="true" errorStyle="stop" operator="between" showDropDown="false" showErrorMessage="false" showInputMessage="false" sqref="H14:I33" type="list">
      <formula1>"Yes,No"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E6E3E"/>
    <pageSetUpPr fitToPage="false"/>
  </sheetPr>
  <dimension ref="A1:D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8"/>
    <col collapsed="false" customWidth="true" hidden="false" outlineLevel="0" max="3" min="3" style="0" width="22"/>
    <col collapsed="false" customWidth="true" hidden="false" outlineLevel="0" max="4" min="4" style="0" width="18"/>
  </cols>
  <sheetData>
    <row r="1" customFormat="false" ht="24" hidden="false" customHeight="true" outlineLevel="0" collapsed="false">
      <c r="A1" s="1" t="s">
        <v>0</v>
      </c>
      <c r="B1" s="1"/>
      <c r="C1" s="1"/>
      <c r="D1" s="1"/>
    </row>
    <row r="2" customFormat="false" ht="15" hidden="false" customHeight="false" outlineLevel="0" collapsed="false">
      <c r="A2" s="2" t="s">
        <v>1</v>
      </c>
      <c r="B2" s="2"/>
      <c r="C2" s="2"/>
      <c r="D2" s="2"/>
    </row>
    <row r="4" customFormat="false" ht="24" hidden="false" customHeight="true" outlineLevel="0" collapsed="false">
      <c r="A4" s="3" t="s">
        <v>47</v>
      </c>
      <c r="B4" s="3"/>
      <c r="C4" s="3"/>
      <c r="D4" s="3"/>
    </row>
    <row r="5" customFormat="false" ht="15" hidden="false" customHeight="false" outlineLevel="0" collapsed="false">
      <c r="A5" s="2" t="s">
        <v>48</v>
      </c>
      <c r="B5" s="2"/>
      <c r="C5" s="2"/>
      <c r="D5" s="2"/>
    </row>
    <row r="7" customFormat="false" ht="22.35" hidden="false" customHeight="true" outlineLevel="0" collapsed="false">
      <c r="A7" s="4" t="s">
        <v>4</v>
      </c>
      <c r="B7" s="4"/>
      <c r="C7" s="4"/>
      <c r="D7" s="4"/>
    </row>
    <row r="9" customFormat="false" ht="15" hidden="false" customHeight="false" outlineLevel="0" collapsed="false">
      <c r="A9" s="5" t="s">
        <v>49</v>
      </c>
      <c r="B9" s="24" t="s">
        <v>50</v>
      </c>
      <c r="C9" s="5" t="s">
        <v>51</v>
      </c>
      <c r="D9" s="25" t="n">
        <f aca="true">IF(B9="","",MAX(0,(YEAR(B9)-YEAR(TODAY()))*12+(MONTH(B9)-MONTH(TODAY()))))</f>
        <v>11</v>
      </c>
    </row>
    <row r="10" customFormat="false" ht="15" hidden="false" customHeight="false" outlineLevel="0" collapsed="false">
      <c r="A10" s="5" t="s">
        <v>52</v>
      </c>
      <c r="B10" s="6" t="n">
        <v>20000</v>
      </c>
      <c r="C10" s="5" t="s">
        <v>53</v>
      </c>
      <c r="D10" s="7" t="n">
        <f aca="false">MAX(0,B10-B11)</f>
        <v>18000</v>
      </c>
    </row>
    <row r="11" customFormat="false" ht="15" hidden="false" customHeight="false" outlineLevel="0" collapsed="false">
      <c r="A11" s="5" t="s">
        <v>54</v>
      </c>
      <c r="B11" s="6" t="n">
        <v>2000</v>
      </c>
      <c r="C11" s="5" t="s">
        <v>55</v>
      </c>
      <c r="D11" s="7" t="n">
        <f aca="false">IF(D9="","",IF(D9=0,D10,D10/D9))</f>
        <v>1636.36363636364</v>
      </c>
    </row>
    <row r="13" customFormat="false" ht="28.35" hidden="false" customHeight="true" outlineLevel="0" collapsed="false">
      <c r="A13" s="26" t="s">
        <v>56</v>
      </c>
      <c r="B13" s="26"/>
      <c r="C13" s="27" t="s">
        <v>57</v>
      </c>
      <c r="D13" s="27"/>
    </row>
    <row r="14" customFormat="false" ht="15" hidden="false" customHeight="false" outlineLevel="0" collapsed="false">
      <c r="A14" s="6" t="n">
        <v>400</v>
      </c>
      <c r="B14" s="28" t="s">
        <v>58</v>
      </c>
      <c r="D14" s="25" t="n">
        <f aca="false">IF(A14=0,"",ROUNDUP(D10/A14,0))</f>
        <v>45</v>
      </c>
    </row>
    <row r="16" customFormat="false" ht="15" hidden="false" customHeight="false" outlineLevel="0" collapsed="false">
      <c r="A16" s="29" t="s">
        <v>59</v>
      </c>
      <c r="B16" s="29"/>
      <c r="C16" s="29"/>
      <c r="D16" s="29"/>
    </row>
    <row r="17" customFormat="false" ht="23.85" hidden="false" customHeight="false" outlineLevel="0" collapsed="false">
      <c r="A17" s="30" t="s">
        <v>60</v>
      </c>
      <c r="B17" s="30" t="s">
        <v>61</v>
      </c>
      <c r="C17" s="30" t="s">
        <v>62</v>
      </c>
      <c r="D17" s="30" t="s">
        <v>63</v>
      </c>
    </row>
    <row r="18" customFormat="false" ht="15" hidden="false" customHeight="false" outlineLevel="0" collapsed="false">
      <c r="A18" s="31" t="n">
        <v>1</v>
      </c>
      <c r="B18" s="32" t="n">
        <f aca="true">EDATE(TODAY(),1)</f>
        <v>46251</v>
      </c>
      <c r="C18" s="33" t="n">
        <f aca="false">$D$11</f>
        <v>1636.36363636364</v>
      </c>
      <c r="D18" s="34" t="n">
        <f aca="false">$B$11+C18</f>
        <v>3636.36363636364</v>
      </c>
    </row>
    <row r="19" customFormat="false" ht="15" hidden="false" customHeight="false" outlineLevel="0" collapsed="false">
      <c r="A19" s="31" t="n">
        <v>2</v>
      </c>
      <c r="B19" s="32" t="n">
        <f aca="true">EDATE(TODAY(),2)</f>
        <v>46282</v>
      </c>
      <c r="C19" s="33" t="n">
        <f aca="false">$D$11</f>
        <v>1636.36363636364</v>
      </c>
      <c r="D19" s="34" t="n">
        <f aca="false">D18+C19</f>
        <v>5272.72727272727</v>
      </c>
    </row>
    <row r="20" customFormat="false" ht="15" hidden="false" customHeight="false" outlineLevel="0" collapsed="false">
      <c r="A20" s="31" t="n">
        <v>3</v>
      </c>
      <c r="B20" s="32" t="n">
        <f aca="true">EDATE(TODAY(),3)</f>
        <v>46312</v>
      </c>
      <c r="C20" s="33" t="n">
        <f aca="false">$D$11</f>
        <v>1636.36363636364</v>
      </c>
      <c r="D20" s="34" t="n">
        <f aca="false">D19+C20</f>
        <v>6909.09090909091</v>
      </c>
    </row>
    <row r="21" customFormat="false" ht="15" hidden="false" customHeight="false" outlineLevel="0" collapsed="false">
      <c r="A21" s="31" t="n">
        <v>4</v>
      </c>
      <c r="B21" s="32" t="n">
        <f aca="true">EDATE(TODAY(),4)</f>
        <v>46343</v>
      </c>
      <c r="C21" s="33" t="n">
        <f aca="false">$D$11</f>
        <v>1636.36363636364</v>
      </c>
      <c r="D21" s="34" t="n">
        <f aca="false">D20+C21</f>
        <v>8545.45454545454</v>
      </c>
    </row>
    <row r="22" customFormat="false" ht="15" hidden="false" customHeight="false" outlineLevel="0" collapsed="false">
      <c r="A22" s="31" t="n">
        <v>5</v>
      </c>
      <c r="B22" s="32" t="n">
        <f aca="true">EDATE(TODAY(),5)</f>
        <v>46373</v>
      </c>
      <c r="C22" s="33" t="n">
        <f aca="false">$D$11</f>
        <v>1636.36363636364</v>
      </c>
      <c r="D22" s="34" t="n">
        <f aca="false">D21+C22</f>
        <v>10181.8181818182</v>
      </c>
    </row>
    <row r="23" customFormat="false" ht="15" hidden="false" customHeight="false" outlineLevel="0" collapsed="false">
      <c r="A23" s="31" t="n">
        <v>6</v>
      </c>
      <c r="B23" s="32" t="n">
        <f aca="true">EDATE(TODAY(),6)</f>
        <v>46404</v>
      </c>
      <c r="C23" s="33" t="n">
        <f aca="false">$D$11</f>
        <v>1636.36363636364</v>
      </c>
      <c r="D23" s="34" t="n">
        <f aca="false">D22+C23</f>
        <v>11818.1818181818</v>
      </c>
    </row>
    <row r="24" customFormat="false" ht="15" hidden="false" customHeight="false" outlineLevel="0" collapsed="false">
      <c r="A24" s="31" t="n">
        <v>7</v>
      </c>
      <c r="B24" s="32" t="n">
        <f aca="true">EDATE(TODAY(),7)</f>
        <v>46435</v>
      </c>
      <c r="C24" s="33" t="n">
        <f aca="false">$D$11</f>
        <v>1636.36363636364</v>
      </c>
      <c r="D24" s="34" t="n">
        <f aca="false">D23+C24</f>
        <v>13454.5454545455</v>
      </c>
    </row>
    <row r="25" customFormat="false" ht="15" hidden="false" customHeight="false" outlineLevel="0" collapsed="false">
      <c r="A25" s="31" t="n">
        <v>8</v>
      </c>
      <c r="B25" s="32" t="n">
        <f aca="true">EDATE(TODAY(),8)</f>
        <v>46463</v>
      </c>
      <c r="C25" s="33" t="n">
        <f aca="false">$D$11</f>
        <v>1636.36363636364</v>
      </c>
      <c r="D25" s="34" t="n">
        <f aca="false">D24+C25</f>
        <v>15090.9090909091</v>
      </c>
    </row>
    <row r="26" customFormat="false" ht="15" hidden="false" customHeight="false" outlineLevel="0" collapsed="false">
      <c r="A26" s="31" t="n">
        <v>9</v>
      </c>
      <c r="B26" s="32" t="n">
        <f aca="true">EDATE(TODAY(),9)</f>
        <v>46494</v>
      </c>
      <c r="C26" s="33" t="n">
        <f aca="false">$D$11</f>
        <v>1636.36363636364</v>
      </c>
      <c r="D26" s="34" t="n">
        <f aca="false">D25+C26</f>
        <v>16727.2727272727</v>
      </c>
    </row>
    <row r="27" customFormat="false" ht="15" hidden="false" customHeight="false" outlineLevel="0" collapsed="false">
      <c r="A27" s="31" t="n">
        <v>10</v>
      </c>
      <c r="B27" s="32" t="n">
        <f aca="true">EDATE(TODAY(),10)</f>
        <v>46524</v>
      </c>
      <c r="C27" s="33" t="n">
        <f aca="false">$D$11</f>
        <v>1636.36363636364</v>
      </c>
      <c r="D27" s="34" t="n">
        <f aca="false">D26+C27</f>
        <v>18363.6363636364</v>
      </c>
    </row>
    <row r="28" customFormat="false" ht="15" hidden="false" customHeight="false" outlineLevel="0" collapsed="false">
      <c r="A28" s="31" t="n">
        <v>11</v>
      </c>
      <c r="B28" s="32" t="n">
        <f aca="true">EDATE(TODAY(),11)</f>
        <v>46555</v>
      </c>
      <c r="C28" s="33" t="n">
        <f aca="false">$D$11</f>
        <v>1636.36363636364</v>
      </c>
      <c r="D28" s="34" t="n">
        <f aca="false">D27+C28</f>
        <v>20000</v>
      </c>
    </row>
    <row r="29" customFormat="false" ht="15" hidden="false" customHeight="false" outlineLevel="0" collapsed="false">
      <c r="A29" s="31" t="n">
        <v>12</v>
      </c>
      <c r="B29" s="32" t="n">
        <f aca="true">EDATE(TODAY(),12)</f>
        <v>46585</v>
      </c>
      <c r="C29" s="33" t="n">
        <f aca="false">$D$11</f>
        <v>1636.36363636364</v>
      </c>
      <c r="D29" s="34" t="n">
        <f aca="false">D28+C29</f>
        <v>21636.3636363636</v>
      </c>
    </row>
    <row r="30" customFormat="false" ht="15" hidden="false" customHeight="false" outlineLevel="0" collapsed="false">
      <c r="A30" s="31" t="n">
        <v>13</v>
      </c>
      <c r="B30" s="32" t="n">
        <f aca="true">EDATE(TODAY(),13)</f>
        <v>46616</v>
      </c>
      <c r="C30" s="33" t="n">
        <f aca="false">$D$11</f>
        <v>1636.36363636364</v>
      </c>
      <c r="D30" s="34" t="n">
        <f aca="false">D29+C30</f>
        <v>23272.7272727273</v>
      </c>
    </row>
    <row r="31" customFormat="false" ht="15" hidden="false" customHeight="false" outlineLevel="0" collapsed="false">
      <c r="A31" s="31" t="n">
        <v>14</v>
      </c>
      <c r="B31" s="32" t="n">
        <f aca="true">EDATE(TODAY(),14)</f>
        <v>46647</v>
      </c>
      <c r="C31" s="33" t="n">
        <f aca="false">$D$11</f>
        <v>1636.36363636364</v>
      </c>
      <c r="D31" s="34" t="n">
        <f aca="false">D30+C31</f>
        <v>24909.0909090909</v>
      </c>
    </row>
    <row r="32" customFormat="false" ht="15" hidden="false" customHeight="false" outlineLevel="0" collapsed="false">
      <c r="A32" s="31" t="n">
        <v>15</v>
      </c>
      <c r="B32" s="32" t="n">
        <f aca="true">EDATE(TODAY(),15)</f>
        <v>46677</v>
      </c>
      <c r="C32" s="33" t="n">
        <f aca="false">$D$11</f>
        <v>1636.36363636364</v>
      </c>
      <c r="D32" s="34" t="n">
        <f aca="false">D31+C32</f>
        <v>26545.4545454545</v>
      </c>
    </row>
    <row r="33" customFormat="false" ht="15" hidden="false" customHeight="false" outlineLevel="0" collapsed="false">
      <c r="A33" s="31" t="n">
        <v>16</v>
      </c>
      <c r="B33" s="32" t="n">
        <f aca="true">EDATE(TODAY(),16)</f>
        <v>46708</v>
      </c>
      <c r="C33" s="33" t="n">
        <f aca="false">$D$11</f>
        <v>1636.36363636364</v>
      </c>
      <c r="D33" s="34" t="n">
        <f aca="false">D32+C33</f>
        <v>28181.8181818182</v>
      </c>
    </row>
    <row r="34" customFormat="false" ht="15" hidden="false" customHeight="false" outlineLevel="0" collapsed="false">
      <c r="A34" s="31" t="n">
        <v>17</v>
      </c>
      <c r="B34" s="32" t="n">
        <f aca="true">EDATE(TODAY(),17)</f>
        <v>46738</v>
      </c>
      <c r="C34" s="33" t="n">
        <f aca="false">$D$11</f>
        <v>1636.36363636364</v>
      </c>
      <c r="D34" s="34" t="n">
        <f aca="false">D33+C34</f>
        <v>29818.1818181818</v>
      </c>
    </row>
    <row r="35" customFormat="false" ht="15" hidden="false" customHeight="false" outlineLevel="0" collapsed="false">
      <c r="A35" s="31" t="n">
        <v>18</v>
      </c>
      <c r="B35" s="32" t="n">
        <f aca="true">EDATE(TODAY(),18)</f>
        <v>46769</v>
      </c>
      <c r="C35" s="33" t="n">
        <f aca="false">$D$11</f>
        <v>1636.36363636364</v>
      </c>
      <c r="D35" s="34" t="n">
        <f aca="false">D34+C35</f>
        <v>31454.5454545455</v>
      </c>
    </row>
    <row r="36" customFormat="false" ht="15" hidden="false" customHeight="false" outlineLevel="0" collapsed="false">
      <c r="A36" s="31" t="n">
        <v>19</v>
      </c>
      <c r="B36" s="32" t="n">
        <f aca="true">EDATE(TODAY(),19)</f>
        <v>46800</v>
      </c>
      <c r="C36" s="33" t="n">
        <f aca="false">$D$11</f>
        <v>1636.36363636364</v>
      </c>
      <c r="D36" s="34" t="n">
        <f aca="false">D35+C36</f>
        <v>33090.9090909091</v>
      </c>
    </row>
    <row r="37" customFormat="false" ht="15" hidden="false" customHeight="false" outlineLevel="0" collapsed="false">
      <c r="A37" s="31" t="n">
        <v>20</v>
      </c>
      <c r="B37" s="32" t="n">
        <f aca="true">EDATE(TODAY(),20)</f>
        <v>46829</v>
      </c>
      <c r="C37" s="33" t="n">
        <f aca="false">$D$11</f>
        <v>1636.36363636364</v>
      </c>
      <c r="D37" s="34" t="n">
        <f aca="false">D36+C37</f>
        <v>34727.2727272727</v>
      </c>
    </row>
    <row r="38" customFormat="false" ht="15" hidden="false" customHeight="false" outlineLevel="0" collapsed="false">
      <c r="A38" s="31" t="n">
        <v>21</v>
      </c>
      <c r="B38" s="32" t="n">
        <f aca="true">EDATE(TODAY(),21)</f>
        <v>46860</v>
      </c>
      <c r="C38" s="33" t="n">
        <f aca="false">$D$11</f>
        <v>1636.36363636364</v>
      </c>
      <c r="D38" s="34" t="n">
        <f aca="false">D37+C38</f>
        <v>36363.6363636364</v>
      </c>
    </row>
    <row r="39" customFormat="false" ht="15" hidden="false" customHeight="false" outlineLevel="0" collapsed="false">
      <c r="A39" s="31" t="n">
        <v>22</v>
      </c>
      <c r="B39" s="32" t="n">
        <f aca="true">EDATE(TODAY(),22)</f>
        <v>46890</v>
      </c>
      <c r="C39" s="33" t="n">
        <f aca="false">$D$11</f>
        <v>1636.36363636364</v>
      </c>
      <c r="D39" s="34" t="n">
        <f aca="false">D38+C39</f>
        <v>38000</v>
      </c>
    </row>
    <row r="40" customFormat="false" ht="15" hidden="false" customHeight="false" outlineLevel="0" collapsed="false">
      <c r="A40" s="31" t="n">
        <v>23</v>
      </c>
      <c r="B40" s="32" t="n">
        <f aca="true">EDATE(TODAY(),23)</f>
        <v>46921</v>
      </c>
      <c r="C40" s="33" t="n">
        <f aca="false">$D$11</f>
        <v>1636.36363636364</v>
      </c>
      <c r="D40" s="34" t="n">
        <f aca="false">D39+C40</f>
        <v>39636.3636363637</v>
      </c>
    </row>
    <row r="41" customFormat="false" ht="15" hidden="false" customHeight="false" outlineLevel="0" collapsed="false">
      <c r="A41" s="31" t="n">
        <v>24</v>
      </c>
      <c r="B41" s="32" t="n">
        <f aca="true">EDATE(TODAY(),24)</f>
        <v>46951</v>
      </c>
      <c r="C41" s="33" t="n">
        <f aca="false">$D$11</f>
        <v>1636.36363636364</v>
      </c>
      <c r="D41" s="34" t="n">
        <f aca="false">D40+C41</f>
        <v>41272.7272727273</v>
      </c>
    </row>
    <row r="44" customFormat="false" ht="15" hidden="false" customHeight="false" outlineLevel="0" collapsed="false">
      <c r="A44" s="20" t="s">
        <v>33</v>
      </c>
      <c r="B44" s="20"/>
      <c r="C44" s="20"/>
      <c r="D44" s="20"/>
    </row>
  </sheetData>
  <mergeCells count="9">
    <mergeCell ref="A1:D1"/>
    <mergeCell ref="A2:D2"/>
    <mergeCell ref="A4:D4"/>
    <mergeCell ref="A5:D5"/>
    <mergeCell ref="A7:D7"/>
    <mergeCell ref="A13:B13"/>
    <mergeCell ref="C13:D13"/>
    <mergeCell ref="A16:D16"/>
    <mergeCell ref="A44:D4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2026-07-17T07:24:19Z</dcterms:created>
  <dc:creator>openpyxl</dc:creator>
  <dc:description/>
  <dc:language>en-US</dc:language>
  <cp:lastModifiedBy/>
  <dcterms:modified xsi:type="dcterms:W3CDTF">2026-07-17T07:24:19Z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